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<sst xmlns="http://schemas.openxmlformats.org/spreadsheetml/2006/main" count="190" uniqueCount="145">
  <si>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</si>
  <si>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</si>
  <si>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</si>
  <si>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</si>
  <si>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</si>
  <si>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</si>
  <si>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</si>
  <si>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</si>
  <si>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</si>
  <si>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</si>
  <si>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</si>
  <si>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</si>
  <si>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</si>
  <si>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</si>
  <si>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</si>
  <si>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</si>
  <si>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</si>
  <si>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</si>
  <si>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</si>
  <si>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</si>
  <si>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</si>
  <si>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</si>
  <si>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</si>
  <si>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</si>
  <si>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</si>
  <si>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</si>
  <si>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</si>
  <si>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</si>
  <si>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</si>
  <si>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</si>
  <si>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</si>
  <si>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</si>
  <si>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</si>
  <si>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</si>
  <si>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</si>
  <si>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</si>
  <si>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</si>
  <si>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</si>
  <si>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</si>
  <si>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</si>
  <si>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</si>
  <si>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</si>
  <si>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</si>
  <si>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</si>
  <si>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</si>
  <si>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</si>
  <si>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</si>
  <si>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</si>
  <si>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</si>
  <si>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</si>
  <si>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</si>
  <si>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</si>
  <si>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</si>
  <si>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</si>
  <si>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</si>
  <si>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</si>
  <si>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</si>
  <si>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</si>
  <si>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</si>
  <si>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</si>
  <si>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</si>
  <si>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</si>
  <si>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</si>
  <si>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</si>
  <si>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</si>
  <si>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</si>
  <si>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</si>
  <si>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</si>
  <si>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</si>
  <si>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</si>
  <si>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</si>
  <si>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</si>
  <si>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</si>
  <si>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</si>
  <si>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</si>
  <si>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</si>
  <si>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</si>
  <si>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</si>
  <si>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</si>
  <si>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</si>
  <si>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</si>
  <si>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</si>
  <si>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</si>
  <si>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</si>
  <si>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</si>
  <si>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</si>
  <si>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</si>
  <si>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</si>
  <si>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</si>
  <si>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</si>
  <si>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</si>
  <si>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</si>
  <si>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</si>
  <si>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</si>
  <si>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</si>
  <si>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</si>
  <si>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</si>
  <si>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</si>
  <si>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</si>
  <si>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</si>
  <si>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</si>
  <si>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</si>
  <si>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</si>
  <si>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</si>
  <si>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</si>
  <si>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</si>
  <si>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</si>
  <si>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</si>
  <si>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</si>
  <si>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</si>
  <si>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</si>
  <si>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</si>
  <si>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</si>
  <si>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</si>
  <si>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</si>
  <si>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</si>
  <si>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</si>
  <si>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</si>
  <si>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</si>
  <si>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</si>
  <si>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</si>
  <si>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</si>
  <si>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</si>
  <si>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</si>
  <si>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</si>
  <si>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</si>
  <si>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</si>
  <si>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</si>
  <si>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</si>
  <si>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</si>
  <si>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</si>
  <si>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</si>
  <si>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</si>
  <si>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</si>
  <si>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</si>
  <si>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 xml:space="preserve">ОТЧЕТ ЗА СОБСТВЕНИЯ КАПИТАЛ    </t>
  </si>
  <si>
    <t xml:space="preserve">                                            /Т.Йорданова /</t>
  </si>
  <si>
    <t>Салдо на 01.01.2019</t>
  </si>
  <si>
    <t>Салдо  31.03.2019 г.</t>
  </si>
  <si>
    <t xml:space="preserve">  ЗА ТРЕТО  ТРИМЕСЕЧИЕ  НА  2019 ГОДИНА       НЕКОНСОЛИДИРАН</t>
  </si>
  <si>
    <t xml:space="preserve">  ЗА ТРЕТОТО  ТРИМЕСЕЧИЕ  НА  2019 ГОДИНА       НЕКОНСОЛИДИРАН</t>
  </si>
  <si>
    <t xml:space="preserve">  ЗА  ТРЕТОТО  ТРИМЕСЕЧИЕ  НА  2019 ГОДИНА       НЕКОНСОЛИДИРАН</t>
  </si>
  <si>
    <t xml:space="preserve">  ЗА ТРЕТОТО ТРИМЕСЕЧИЕ  НА  2019 ГОДИНА       НЕКОНСОЛИДИРАН</t>
  </si>
  <si>
    <t>30.09.2019</t>
  </si>
  <si>
    <t>30.9.2018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</si>
</sst>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6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93" fontId="5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193" fontId="5" fillId="33" borderId="11" xfId="36" applyNumberFormat="1" applyFont="1" applyFill="1" applyBorder="1" applyAlignment="1">
      <alignment vertical="center"/>
      <protection/>
    </xf>
    <xf numFmtId="193" fontId="5" fillId="0" borderId="11" xfId="36" applyNumberFormat="1" applyFont="1" applyFill="1" applyBorder="1" applyAlignment="1">
      <alignment vertical="center"/>
      <protection/>
    </xf>
    <xf numFmtId="193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19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93" fontId="10" fillId="0" borderId="11" xfId="36" applyNumberFormat="1" applyFont="1" applyFill="1" applyBorder="1" applyAlignment="1">
      <alignment vertical="center"/>
      <protection/>
    </xf>
    <xf numFmtId="193" fontId="5" fillId="0" borderId="11" xfId="0" applyNumberFormat="1" applyFont="1" applyFill="1" applyBorder="1" applyAlignment="1">
      <alignment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177" fontId="10" fillId="0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 wrapText="1"/>
      <protection/>
    </xf>
    <xf numFmtId="177" fontId="5" fillId="33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7" fontId="10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77" fontId="5" fillId="34" borderId="11" xfId="54" applyNumberFormat="1" applyFont="1" applyFill="1" applyBorder="1" applyAlignment="1">
      <alignment horizontal="right" vertical="center"/>
    </xf>
    <xf numFmtId="177" fontId="10" fillId="35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177" fontId="5" fillId="34" borderId="11" xfId="34" applyNumberFormat="1" applyFont="1" applyFill="1" applyBorder="1" applyAlignment="1">
      <alignment horizontal="right"/>
      <protection/>
    </xf>
    <xf numFmtId="177" fontId="10" fillId="35" borderId="11" xfId="34" applyNumberFormat="1" applyFont="1" applyFill="1" applyBorder="1" applyAlignment="1">
      <alignment horizontal="right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0" zoomScalePageLayoutView="0" workbookViewId="0" topLeftCell="A1">
      <selection activeCell="D37" sqref="D36:D37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53</v>
      </c>
      <c r="B1" s="90"/>
      <c r="C1" s="90"/>
      <c r="D1" s="90"/>
    </row>
    <row r="2" spans="1:4" s="28" customFormat="1" ht="15">
      <c r="A2" s="178" t="s">
        <v>134</v>
      </c>
      <c r="B2" s="179"/>
      <c r="C2" s="179"/>
      <c r="D2" s="179"/>
    </row>
    <row r="3" spans="1:2" ht="15.75" customHeight="1">
      <c r="A3" s="173" t="s">
        <v>139</v>
      </c>
      <c r="B3" s="25"/>
    </row>
    <row r="4" spans="1:2" ht="15.75" customHeight="1">
      <c r="A4" s="173"/>
      <c r="B4" s="25"/>
    </row>
    <row r="5" spans="1:2" ht="15.75" customHeight="1">
      <c r="A5" s="173"/>
      <c r="B5" s="25"/>
    </row>
    <row r="6" spans="1:7" ht="15.75" customHeight="1">
      <c r="A6" s="151"/>
      <c r="B6" s="151"/>
      <c r="C6" s="119">
        <v>43738</v>
      </c>
      <c r="D6" s="119">
        <v>43373</v>
      </c>
      <c r="E6" s="28"/>
      <c r="F6" s="28"/>
      <c r="G6" s="28"/>
    </row>
    <row r="7" spans="1:7" ht="15.75" customHeight="1">
      <c r="A7" s="153" t="s">
        <v>96</v>
      </c>
      <c r="B7" s="152" t="s">
        <v>0</v>
      </c>
      <c r="C7" s="113" t="s">
        <v>50</v>
      </c>
      <c r="D7" s="113" t="s">
        <v>50</v>
      </c>
      <c r="E7" s="28"/>
      <c r="F7" s="28"/>
      <c r="G7" s="28"/>
    </row>
    <row r="8" spans="1:4" ht="15.75">
      <c r="A8" s="163" t="s">
        <v>79</v>
      </c>
      <c r="B8" s="152">
        <v>14</v>
      </c>
      <c r="C8" s="154">
        <v>0</v>
      </c>
      <c r="D8" s="154">
        <v>0</v>
      </c>
    </row>
    <row r="9" spans="1:4" ht="12.75">
      <c r="A9" s="151" t="s">
        <v>80</v>
      </c>
      <c r="B9" s="153">
        <v>15</v>
      </c>
      <c r="C9" s="154">
        <v>2</v>
      </c>
      <c r="D9" s="154">
        <v>6</v>
      </c>
    </row>
    <row r="10" spans="1:4" s="32" customFormat="1" ht="15.75" customHeight="1">
      <c r="A10" s="104" t="s">
        <v>83</v>
      </c>
      <c r="B10" s="156" t="s">
        <v>28</v>
      </c>
      <c r="C10" s="157">
        <v>2</v>
      </c>
      <c r="D10" s="157">
        <f>D8+D9</f>
        <v>6</v>
      </c>
    </row>
    <row r="11" spans="1:5" s="32" customFormat="1" ht="15">
      <c r="A11" s="108" t="s">
        <v>81</v>
      </c>
      <c r="B11" s="106">
        <v>16</v>
      </c>
      <c r="C11" s="155">
        <v>0</v>
      </c>
      <c r="D11" s="155">
        <v>0</v>
      </c>
      <c r="E11" s="31"/>
    </row>
    <row r="12" spans="1:5" s="32" customFormat="1" ht="15">
      <c r="A12" s="108" t="s">
        <v>1</v>
      </c>
      <c r="B12" s="106">
        <v>17</v>
      </c>
      <c r="C12" s="155">
        <v>2</v>
      </c>
      <c r="D12" s="155">
        <v>24</v>
      </c>
      <c r="E12" s="31"/>
    </row>
    <row r="13" spans="1:5" s="32" customFormat="1" ht="15">
      <c r="A13" s="108" t="s">
        <v>2</v>
      </c>
      <c r="B13" s="106">
        <v>18</v>
      </c>
      <c r="C13" s="155">
        <v>0</v>
      </c>
      <c r="D13" s="155">
        <v>0</v>
      </c>
      <c r="E13" s="31"/>
    </row>
    <row r="14" spans="1:5" s="32" customFormat="1" ht="15">
      <c r="A14" s="108" t="s">
        <v>18</v>
      </c>
      <c r="B14" s="106">
        <v>18</v>
      </c>
      <c r="C14" s="155">
        <v>0</v>
      </c>
      <c r="D14" s="155">
        <v>1</v>
      </c>
      <c r="E14" s="31"/>
    </row>
    <row r="15" spans="1:5" s="32" customFormat="1" ht="15">
      <c r="A15" s="108" t="s">
        <v>3</v>
      </c>
      <c r="B15" s="106">
        <v>20</v>
      </c>
      <c r="C15" s="155">
        <v>3</v>
      </c>
      <c r="D15" s="155">
        <v>4</v>
      </c>
      <c r="E15" s="31"/>
    </row>
    <row r="16" spans="1:5" s="32" customFormat="1" ht="15" hidden="1">
      <c r="A16" s="115" t="s">
        <v>82</v>
      </c>
      <c r="B16" s="106">
        <v>21</v>
      </c>
      <c r="C16" s="155">
        <v>0</v>
      </c>
      <c r="D16" s="155">
        <v>0</v>
      </c>
      <c r="E16" s="31"/>
    </row>
    <row r="17" spans="1:5" s="32" customFormat="1" ht="30.75" customHeight="1" hidden="1">
      <c r="A17" s="108" t="s">
        <v>84</v>
      </c>
      <c r="B17" s="106">
        <v>22</v>
      </c>
      <c r="C17" s="155">
        <v>0</v>
      </c>
      <c r="D17" s="155">
        <v>0</v>
      </c>
      <c r="E17" s="31"/>
    </row>
    <row r="18" spans="1:5" s="32" customFormat="1" ht="15" hidden="1">
      <c r="A18" s="161" t="s">
        <v>85</v>
      </c>
      <c r="B18" s="106">
        <v>23</v>
      </c>
      <c r="C18" s="164">
        <v>0</v>
      </c>
      <c r="D18" s="164">
        <v>0</v>
      </c>
      <c r="E18" s="37"/>
    </row>
    <row r="19" spans="1:5" s="32" customFormat="1" ht="18" customHeight="1">
      <c r="A19" s="112" t="s">
        <v>86</v>
      </c>
      <c r="B19" s="106"/>
      <c r="C19" s="165">
        <f>C11+C12+C13+C14+C15+C16+C17</f>
        <v>5</v>
      </c>
      <c r="D19" s="165">
        <f>D11+D12+D13+D14+D15+D16+D17</f>
        <v>29</v>
      </c>
      <c r="E19" s="36"/>
    </row>
    <row r="20" spans="1:5" s="32" customFormat="1" ht="15">
      <c r="A20" s="104" t="s">
        <v>87</v>
      </c>
      <c r="B20" s="106"/>
      <c r="C20" s="165">
        <f>C10-C19</f>
        <v>-3</v>
      </c>
      <c r="D20" s="165">
        <f>D10-D19</f>
        <v>-23</v>
      </c>
      <c r="E20" s="36"/>
    </row>
    <row r="21" spans="1:5" s="32" customFormat="1" ht="15">
      <c r="A21" s="115" t="s">
        <v>88</v>
      </c>
      <c r="B21" s="105">
        <v>24</v>
      </c>
      <c r="C21" s="155"/>
      <c r="D21" s="155"/>
      <c r="E21" s="31"/>
    </row>
    <row r="22" spans="1:5" s="32" customFormat="1" ht="17.25" customHeight="1" hidden="1">
      <c r="A22" s="115" t="s">
        <v>89</v>
      </c>
      <c r="B22" s="105">
        <v>25</v>
      </c>
      <c r="C22" s="155">
        <v>0</v>
      </c>
      <c r="D22" s="155">
        <v>0</v>
      </c>
      <c r="E22" s="31"/>
    </row>
    <row r="23" spans="1:5" s="32" customFormat="1" ht="28.5" customHeight="1">
      <c r="A23" s="166" t="s">
        <v>90</v>
      </c>
      <c r="B23" s="105"/>
      <c r="C23" s="165">
        <v>-3</v>
      </c>
      <c r="D23" s="165">
        <f>D20+D21+D22</f>
        <v>-23</v>
      </c>
      <c r="E23" s="31"/>
    </row>
    <row r="24" spans="1:5" s="32" customFormat="1" ht="20.25" customHeight="1">
      <c r="A24" s="115" t="s">
        <v>97</v>
      </c>
      <c r="B24" s="105">
        <v>26</v>
      </c>
      <c r="C24" s="160">
        <v>0</v>
      </c>
      <c r="D24" s="160">
        <v>0</v>
      </c>
      <c r="E24" s="31"/>
    </row>
    <row r="25" spans="1:5" s="32" customFormat="1" ht="15">
      <c r="A25" s="167" t="s">
        <v>91</v>
      </c>
      <c r="B25" s="105"/>
      <c r="C25" s="165">
        <f>C23-C24</f>
        <v>-3</v>
      </c>
      <c r="D25" s="165">
        <f>D23-D24</f>
        <v>-23</v>
      </c>
      <c r="E25" s="31"/>
    </row>
    <row r="26" spans="1:5" s="32" customFormat="1" ht="15" hidden="1">
      <c r="A26" s="104" t="s">
        <v>92</v>
      </c>
      <c r="B26" s="106" t="s">
        <v>28</v>
      </c>
      <c r="C26" s="157"/>
      <c r="D26" s="157"/>
      <c r="E26" s="34"/>
    </row>
    <row r="27" spans="1:5" s="32" customFormat="1" ht="17.25" customHeight="1" hidden="1">
      <c r="A27" s="108" t="s">
        <v>93</v>
      </c>
      <c r="B27" s="106">
        <v>27</v>
      </c>
      <c r="C27" s="155">
        <v>0</v>
      </c>
      <c r="D27" s="155">
        <v>0</v>
      </c>
      <c r="E27" s="36"/>
    </row>
    <row r="28" spans="1:5" s="32" customFormat="1" ht="15" hidden="1">
      <c r="A28" s="104" t="s">
        <v>33</v>
      </c>
      <c r="B28" s="106" t="s">
        <v>28</v>
      </c>
      <c r="C28" s="157"/>
      <c r="D28" s="157"/>
      <c r="E28" s="36"/>
    </row>
    <row r="29" spans="1:5" s="32" customFormat="1" ht="17.25" customHeight="1" hidden="1">
      <c r="A29" s="104" t="s">
        <v>94</v>
      </c>
      <c r="B29" s="106"/>
      <c r="C29" s="155">
        <v>0</v>
      </c>
      <c r="D29" s="158">
        <v>0</v>
      </c>
      <c r="E29" s="36"/>
    </row>
    <row r="30" spans="1:5" s="32" customFormat="1" ht="15" hidden="1">
      <c r="A30" s="159" t="s">
        <v>95</v>
      </c>
      <c r="B30" s="106"/>
      <c r="C30" s="168"/>
      <c r="D30" s="168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56</v>
      </c>
    </row>
    <row r="37" ht="14.25">
      <c r="A37" s="46"/>
    </row>
    <row r="38" ht="14.25">
      <c r="A38" s="44" t="s">
        <v>17</v>
      </c>
    </row>
    <row r="39" ht="14.25">
      <c r="A39" s="46" t="s">
        <v>136</v>
      </c>
    </row>
    <row r="41" ht="18.75">
      <c r="A41" s="92">
        <v>43766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C44" sqref="C44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0" t="str">
        <f>'отчет доход'!A1:D1</f>
        <v>"БЪЛГАРСКА ЗАХАР" АД</v>
      </c>
      <c r="B1" s="181"/>
      <c r="C1" s="181"/>
      <c r="D1" s="49"/>
      <c r="E1" s="3"/>
      <c r="F1" s="53"/>
    </row>
    <row r="2" spans="1:5" s="6" customFormat="1" ht="18" customHeight="1">
      <c r="A2" s="182" t="s">
        <v>126</v>
      </c>
      <c r="B2" s="183"/>
      <c r="C2" s="183"/>
      <c r="D2" s="49"/>
      <c r="E2" s="5"/>
    </row>
    <row r="3" spans="1:5" s="6" customFormat="1" ht="18" customHeight="1">
      <c r="A3" s="173" t="s">
        <v>140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8"/>
      <c r="B5" s="119">
        <v>43738</v>
      </c>
      <c r="C5" s="119">
        <v>43373</v>
      </c>
      <c r="D5" s="7"/>
      <c r="E5" s="8"/>
      <c r="F5" s="55"/>
    </row>
    <row r="6" spans="1:6" ht="16.5" customHeight="1">
      <c r="A6" s="118"/>
      <c r="B6" s="113"/>
      <c r="C6" s="113"/>
      <c r="D6" s="7"/>
      <c r="E6" s="8"/>
      <c r="F6" s="55"/>
    </row>
    <row r="7" spans="1:6" ht="16.5" customHeight="1">
      <c r="A7" s="118"/>
      <c r="B7" s="113" t="s">
        <v>50</v>
      </c>
      <c r="C7" s="113" t="s">
        <v>50</v>
      </c>
      <c r="D7" s="7"/>
      <c r="E7" s="8"/>
      <c r="F7" s="55"/>
    </row>
    <row r="8" spans="1:8" ht="13.5" customHeight="1">
      <c r="A8" s="120" t="s">
        <v>106</v>
      </c>
      <c r="B8" s="121"/>
      <c r="C8" s="121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2" t="s">
        <v>7</v>
      </c>
      <c r="B9" s="121">
        <v>2</v>
      </c>
      <c r="C9" s="121">
        <v>5</v>
      </c>
      <c r="D9" s="11"/>
      <c r="E9" s="5"/>
      <c r="F9" s="11"/>
      <c r="G9" s="12">
        <f>+C9+F9</f>
        <v>5</v>
      </c>
    </row>
    <row r="10" spans="1:10" ht="13.5" customHeight="1">
      <c r="A10" s="122" t="s">
        <v>8</v>
      </c>
      <c r="B10" s="121">
        <v>-2</v>
      </c>
      <c r="C10" s="121">
        <v>-10</v>
      </c>
      <c r="D10" s="11"/>
      <c r="E10" s="5"/>
      <c r="F10" s="11"/>
      <c r="G10" s="12">
        <f>+C10+F10</f>
        <v>-10</v>
      </c>
      <c r="J10" s="12" t="e">
        <f>+C10+#REF!</f>
        <v>#REF!</v>
      </c>
    </row>
    <row r="11" spans="1:10" ht="13.5" customHeight="1">
      <c r="A11" s="122" t="s">
        <v>9</v>
      </c>
      <c r="B11" s="121">
        <v>0</v>
      </c>
      <c r="C11" s="121">
        <v>0</v>
      </c>
      <c r="D11" s="11"/>
      <c r="E11" s="5"/>
      <c r="F11" s="11"/>
      <c r="G11" s="12"/>
      <c r="J11" s="12"/>
    </row>
    <row r="12" spans="1:7" s="14" customFormat="1" ht="13.5" customHeight="1" hidden="1">
      <c r="A12" s="122" t="s">
        <v>98</v>
      </c>
      <c r="B12" s="121"/>
      <c r="C12" s="121"/>
      <c r="D12" s="11"/>
      <c r="E12" s="3"/>
      <c r="F12" s="11"/>
      <c r="G12" s="12"/>
    </row>
    <row r="13" spans="1:7" s="14" customFormat="1" ht="13.5" customHeight="1" hidden="1">
      <c r="A13" s="122" t="s">
        <v>99</v>
      </c>
      <c r="B13" s="121"/>
      <c r="C13" s="121"/>
      <c r="D13" s="11"/>
      <c r="E13" s="3"/>
      <c r="F13" s="11"/>
      <c r="G13" s="12"/>
    </row>
    <row r="14" spans="1:7" s="14" customFormat="1" ht="13.5" customHeight="1" hidden="1">
      <c r="A14" s="122" t="s">
        <v>100</v>
      </c>
      <c r="B14" s="121"/>
      <c r="C14" s="121"/>
      <c r="D14" s="11"/>
      <c r="E14" s="3"/>
      <c r="F14" s="11"/>
      <c r="G14" s="12"/>
    </row>
    <row r="15" spans="1:7" s="14" customFormat="1" ht="13.5" customHeight="1" hidden="1">
      <c r="A15" s="122" t="s">
        <v>101</v>
      </c>
      <c r="B15" s="121"/>
      <c r="C15" s="121"/>
      <c r="D15" s="11"/>
      <c r="E15" s="3"/>
      <c r="F15" s="11"/>
      <c r="G15" s="12"/>
    </row>
    <row r="16" spans="1:7" s="14" customFormat="1" ht="15" hidden="1">
      <c r="A16" s="122" t="s">
        <v>102</v>
      </c>
      <c r="B16" s="121"/>
      <c r="C16" s="121"/>
      <c r="D16" s="11"/>
      <c r="E16" s="3"/>
      <c r="F16" s="11"/>
      <c r="G16" s="12"/>
    </row>
    <row r="17" spans="1:7" s="14" customFormat="1" ht="13.5" customHeight="1" hidden="1">
      <c r="A17" s="122" t="s">
        <v>103</v>
      </c>
      <c r="B17" s="121"/>
      <c r="C17" s="121"/>
      <c r="D17" s="11"/>
      <c r="E17" s="3"/>
      <c r="F17" s="11"/>
      <c r="G17" s="12"/>
    </row>
    <row r="18" spans="1:7" ht="13.5" customHeight="1" hidden="1">
      <c r="A18" s="122" t="s">
        <v>104</v>
      </c>
      <c r="B18" s="121"/>
      <c r="C18" s="121"/>
      <c r="D18" s="11"/>
      <c r="F18" s="11"/>
      <c r="G18" s="12"/>
    </row>
    <row r="19" spans="1:7" ht="13.5" customHeight="1">
      <c r="A19" s="122" t="s">
        <v>105</v>
      </c>
      <c r="B19" s="121">
        <v>0</v>
      </c>
      <c r="C19" s="121">
        <v>0</v>
      </c>
      <c r="D19" s="11"/>
      <c r="F19" s="11"/>
      <c r="G19" s="12"/>
    </row>
    <row r="20" spans="1:7" s="14" customFormat="1" ht="13.5" customHeight="1">
      <c r="A20" s="120" t="s">
        <v>107</v>
      </c>
      <c r="B20" s="123">
        <f>SUM(B9:B19)</f>
        <v>0</v>
      </c>
      <c r="C20" s="123">
        <f>SUM(C9:C19)</f>
        <v>-5</v>
      </c>
      <c r="D20" s="11"/>
      <c r="E20" s="3"/>
      <c r="F20" s="11"/>
      <c r="G20" s="12">
        <f>+C20+F20</f>
        <v>-5</v>
      </c>
    </row>
    <row r="21" spans="1:7" ht="13.5" customHeight="1" hidden="1">
      <c r="A21" s="120" t="s">
        <v>108</v>
      </c>
      <c r="B21" s="121">
        <v>0</v>
      </c>
      <c r="C21" s="121">
        <v>0</v>
      </c>
      <c r="D21" s="11"/>
      <c r="F21" s="11"/>
      <c r="G21" s="12"/>
    </row>
    <row r="22" spans="1:7" ht="13.5" customHeight="1" hidden="1">
      <c r="A22" s="122" t="s">
        <v>109</v>
      </c>
      <c r="B22" s="121"/>
      <c r="C22" s="121"/>
      <c r="D22" s="11"/>
      <c r="F22" s="11"/>
      <c r="G22" s="12"/>
    </row>
    <row r="23" spans="1:8" ht="15" hidden="1">
      <c r="A23" s="124" t="s">
        <v>110</v>
      </c>
      <c r="B23" s="121"/>
      <c r="C23" s="121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2" t="s">
        <v>111</v>
      </c>
      <c r="B24" s="121"/>
      <c r="C24" s="121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2" t="s">
        <v>112</v>
      </c>
      <c r="B25" s="121"/>
      <c r="C25" s="121"/>
      <c r="D25" s="11"/>
      <c r="E25" s="5"/>
      <c r="F25" s="11"/>
      <c r="G25" s="12"/>
      <c r="H25" s="12"/>
    </row>
    <row r="26" spans="1:7" ht="13.5" customHeight="1" hidden="1">
      <c r="A26" s="122" t="s">
        <v>113</v>
      </c>
      <c r="B26" s="121"/>
      <c r="C26" s="121"/>
      <c r="F26" s="11"/>
      <c r="G26" s="12"/>
    </row>
    <row r="27" spans="1:7" ht="0.75" customHeight="1" hidden="1">
      <c r="A27" s="122" t="s">
        <v>31</v>
      </c>
      <c r="B27" s="121"/>
      <c r="C27" s="121"/>
      <c r="F27" s="11"/>
      <c r="G27" s="12"/>
    </row>
    <row r="28" spans="1:7" ht="15" hidden="1">
      <c r="A28" s="122" t="s">
        <v>114</v>
      </c>
      <c r="B28" s="121"/>
      <c r="C28" s="121"/>
      <c r="E28" s="5"/>
      <c r="F28" s="11"/>
      <c r="G28" s="12"/>
    </row>
    <row r="29" spans="1:7" ht="13.5" customHeight="1" hidden="1">
      <c r="A29" s="122" t="s">
        <v>115</v>
      </c>
      <c r="B29" s="121"/>
      <c r="C29" s="121"/>
      <c r="E29" s="5"/>
      <c r="F29" s="11"/>
      <c r="G29" s="12"/>
    </row>
    <row r="30" spans="1:7" ht="13.5" customHeight="1" hidden="1">
      <c r="A30" s="122" t="s">
        <v>116</v>
      </c>
      <c r="B30" s="121"/>
      <c r="C30" s="121"/>
      <c r="E30" s="5"/>
      <c r="F30" s="11"/>
      <c r="G30" s="12"/>
    </row>
    <row r="31" spans="1:4" ht="13.5" customHeight="1">
      <c r="A31" s="120" t="s">
        <v>117</v>
      </c>
      <c r="B31" s="123">
        <f>SUM(B22:B30)</f>
        <v>0</v>
      </c>
      <c r="C31" s="123">
        <f>SUM(C22:C30)</f>
        <v>0</v>
      </c>
      <c r="D31" s="15"/>
    </row>
    <row r="32" spans="1:3" ht="13.5" customHeight="1">
      <c r="A32" s="125" t="s">
        <v>118</v>
      </c>
      <c r="B32" s="121"/>
      <c r="C32" s="121"/>
    </row>
    <row r="33" spans="1:5" s="14" customFormat="1" ht="14.25">
      <c r="A33" s="169" t="s">
        <v>119</v>
      </c>
      <c r="B33" s="170">
        <v>0</v>
      </c>
      <c r="C33" s="170">
        <v>5</v>
      </c>
      <c r="D33" s="57"/>
      <c r="E33" s="5"/>
    </row>
    <row r="34" spans="1:3" ht="13.5" customHeight="1">
      <c r="A34" s="125" t="s">
        <v>120</v>
      </c>
      <c r="B34" s="121"/>
      <c r="C34" s="121"/>
    </row>
    <row r="35" spans="1:3" ht="13.5" customHeight="1">
      <c r="A35" s="125" t="s">
        <v>121</v>
      </c>
      <c r="B35" s="121"/>
      <c r="C35" s="121"/>
    </row>
    <row r="36" spans="1:3" ht="20.25" customHeight="1">
      <c r="A36" s="120" t="s">
        <v>122</v>
      </c>
      <c r="B36" s="171">
        <f>B32+B33+B34+B35</f>
        <v>0</v>
      </c>
      <c r="C36" s="171">
        <f>C32+C33+C34+C35</f>
        <v>5</v>
      </c>
    </row>
    <row r="37" spans="1:3" ht="13.5" customHeight="1">
      <c r="A37" s="172" t="s">
        <v>123</v>
      </c>
      <c r="B37" s="171">
        <f>B20+B31+B36</f>
        <v>0</v>
      </c>
      <c r="C37" s="171">
        <f>C20+C31+C36</f>
        <v>0</v>
      </c>
    </row>
    <row r="38" spans="1:3" ht="13.5" customHeight="1">
      <c r="A38" s="120" t="s">
        <v>124</v>
      </c>
      <c r="B38" s="121">
        <v>7</v>
      </c>
      <c r="C38" s="121">
        <v>7</v>
      </c>
    </row>
    <row r="39" spans="1:3" ht="13.5" customHeight="1">
      <c r="A39" s="120" t="s">
        <v>125</v>
      </c>
      <c r="B39" s="121">
        <f>B37+B38</f>
        <v>7</v>
      </c>
      <c r="C39" s="121">
        <f>C37+C38</f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4"/>
      <c r="C43" s="184"/>
    </row>
    <row r="44" spans="1:3" ht="13.5" customHeight="1">
      <c r="A44" s="46" t="s">
        <v>57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136</v>
      </c>
      <c r="B48" s="65"/>
      <c r="C48" s="65"/>
    </row>
    <row r="49" ht="13.5" customHeight="1">
      <c r="A49" s="46"/>
    </row>
    <row r="50" ht="13.5" customHeight="1">
      <c r="A50" s="92">
        <v>43766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zoomScaleSheetLayoutView="100" zoomScalePageLayoutView="0" workbookViewId="0" topLeftCell="A1">
      <selection activeCell="G56" sqref="G56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87" t="s">
        <v>54</v>
      </c>
      <c r="B1" s="188"/>
      <c r="C1" s="188"/>
      <c r="D1" s="188"/>
      <c r="E1" s="18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2" t="s">
        <v>135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6.5" customHeight="1">
      <c r="A3" s="192" t="s">
        <v>141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3" ht="38.25" customHeight="1">
      <c r="A4" s="189"/>
      <c r="B4" s="185" t="s">
        <v>20</v>
      </c>
      <c r="C4" s="126"/>
      <c r="D4" s="185" t="s">
        <v>6</v>
      </c>
      <c r="E4" s="185" t="s">
        <v>10</v>
      </c>
      <c r="F4" s="126"/>
      <c r="G4" s="185" t="s">
        <v>25</v>
      </c>
      <c r="H4" s="126" t="s">
        <v>11</v>
      </c>
      <c r="I4" s="126"/>
      <c r="J4" s="126" t="s">
        <v>12</v>
      </c>
      <c r="K4" s="126"/>
      <c r="L4" s="126" t="s">
        <v>13</v>
      </c>
      <c r="M4" s="126"/>
      <c r="N4" s="185" t="s">
        <v>21</v>
      </c>
      <c r="O4" s="185"/>
      <c r="P4" s="126"/>
      <c r="Q4" s="185" t="s">
        <v>27</v>
      </c>
      <c r="R4" s="185" t="s">
        <v>14</v>
      </c>
      <c r="S4" s="126"/>
      <c r="T4" s="185" t="s">
        <v>22</v>
      </c>
      <c r="V4"/>
      <c r="W4"/>
    </row>
    <row r="5" spans="1:23" s="19" customFormat="1" ht="15">
      <c r="A5" s="190"/>
      <c r="B5" s="186"/>
      <c r="C5" s="127"/>
      <c r="D5" s="186"/>
      <c r="E5" s="186"/>
      <c r="F5" s="127"/>
      <c r="G5" s="186"/>
      <c r="H5" s="128" t="s">
        <v>15</v>
      </c>
      <c r="I5" s="128"/>
      <c r="J5" s="128" t="s">
        <v>15</v>
      </c>
      <c r="K5" s="128"/>
      <c r="L5" s="128" t="s">
        <v>15</v>
      </c>
      <c r="M5" s="128"/>
      <c r="N5" s="186"/>
      <c r="O5" s="186"/>
      <c r="P5" s="127"/>
      <c r="Q5" s="186"/>
      <c r="R5" s="186"/>
      <c r="S5" s="127"/>
      <c r="T5" s="186"/>
      <c r="U5" s="79"/>
      <c r="V5"/>
      <c r="W5"/>
    </row>
    <row r="6" spans="1:23" s="19" customFormat="1" ht="15">
      <c r="A6" s="93"/>
      <c r="B6" s="129" t="s">
        <v>50</v>
      </c>
      <c r="C6" s="130"/>
      <c r="D6" s="129" t="s">
        <v>50</v>
      </c>
      <c r="E6" s="131"/>
      <c r="F6" s="130"/>
      <c r="G6" s="129" t="s">
        <v>50</v>
      </c>
      <c r="H6" s="132"/>
      <c r="I6" s="132"/>
      <c r="J6" s="132"/>
      <c r="K6" s="132"/>
      <c r="L6" s="132"/>
      <c r="M6" s="132"/>
      <c r="N6" s="129" t="s">
        <v>50</v>
      </c>
      <c r="O6" s="131"/>
      <c r="P6" s="130"/>
      <c r="Q6" s="129" t="s">
        <v>50</v>
      </c>
      <c r="R6" s="131"/>
      <c r="S6" s="130"/>
      <c r="T6" s="129" t="s">
        <v>50</v>
      </c>
      <c r="U6" s="79"/>
      <c r="V6"/>
      <c r="W6"/>
    </row>
    <row r="7" spans="1:23" s="20" customFormat="1" ht="15" hidden="1">
      <c r="A7" s="94"/>
      <c r="B7" s="133"/>
      <c r="C7" s="134"/>
      <c r="D7" s="133"/>
      <c r="E7" s="134"/>
      <c r="F7" s="134"/>
      <c r="G7" s="133"/>
      <c r="H7" s="135"/>
      <c r="I7" s="135"/>
      <c r="J7" s="135"/>
      <c r="K7" s="135"/>
      <c r="L7" s="135"/>
      <c r="M7" s="135"/>
      <c r="N7" s="133"/>
      <c r="O7" s="133"/>
      <c r="P7" s="134"/>
      <c r="Q7" s="136">
        <v>0</v>
      </c>
      <c r="R7" s="134"/>
      <c r="S7" s="134"/>
      <c r="T7" s="137">
        <f>SUM(B7,D7,E7,G7,N7,Q7,R7)</f>
        <v>0</v>
      </c>
      <c r="U7" s="80"/>
      <c r="V7"/>
      <c r="W7"/>
    </row>
    <row r="8" spans="1:23" s="20" customFormat="1" ht="0.75" customHeight="1">
      <c r="A8" s="138" t="s">
        <v>24</v>
      </c>
      <c r="B8" s="139">
        <v>0</v>
      </c>
      <c r="C8" s="140"/>
      <c r="D8" s="139">
        <v>0</v>
      </c>
      <c r="E8" s="139" t="e">
        <f>SUM(#REF!)</f>
        <v>#REF!</v>
      </c>
      <c r="F8" s="140"/>
      <c r="G8" s="139"/>
      <c r="H8" s="141"/>
      <c r="I8" s="141"/>
      <c r="J8" s="141"/>
      <c r="K8" s="141"/>
      <c r="L8" s="141"/>
      <c r="M8" s="141"/>
      <c r="N8" s="139">
        <v>0</v>
      </c>
      <c r="O8" s="140"/>
      <c r="P8" s="140"/>
      <c r="Q8" s="139"/>
      <c r="R8" s="139" t="e">
        <f>SUM(#REF!)</f>
        <v>#REF!</v>
      </c>
      <c r="S8" s="140"/>
      <c r="T8" s="137" t="e">
        <f>SUM(B8,D8,E8,G8,N8,Q8,R8)</f>
        <v>#REF!</v>
      </c>
      <c r="U8" s="80"/>
      <c r="V8"/>
      <c r="W8"/>
    </row>
    <row r="9" spans="1:23" s="21" customFormat="1" ht="15" hidden="1">
      <c r="A9" s="94" t="s">
        <v>16</v>
      </c>
      <c r="B9" s="95">
        <f>SUM(B7,B8)</f>
        <v>0</v>
      </c>
      <c r="C9" s="96"/>
      <c r="D9" s="95">
        <f>D7+D8</f>
        <v>0</v>
      </c>
      <c r="E9" s="95" t="e">
        <f>SUM(E7,E8)</f>
        <v>#REF!</v>
      </c>
      <c r="F9" s="96"/>
      <c r="G9" s="95">
        <f>G7+G8</f>
        <v>0</v>
      </c>
      <c r="H9" s="137"/>
      <c r="I9" s="137"/>
      <c r="J9" s="137"/>
      <c r="K9" s="137"/>
      <c r="L9" s="137"/>
      <c r="M9" s="137"/>
      <c r="N9" s="95">
        <f>N7+N8</f>
        <v>0</v>
      </c>
      <c r="O9" s="96"/>
      <c r="P9" s="96"/>
      <c r="Q9" s="95">
        <f>Q7+Q8</f>
        <v>0</v>
      </c>
      <c r="R9" s="95" t="e">
        <f>SUM(R7,R8)</f>
        <v>#REF!</v>
      </c>
      <c r="S9" s="96"/>
      <c r="T9" s="137"/>
      <c r="U9" s="80"/>
      <c r="V9"/>
      <c r="W9"/>
    </row>
    <row r="10" spans="1:23" s="21" customFormat="1" ht="27" customHeight="1" hidden="1">
      <c r="A10" s="94" t="s">
        <v>36</v>
      </c>
      <c r="B10" s="95"/>
      <c r="C10" s="96"/>
      <c r="D10" s="95"/>
      <c r="E10" s="95"/>
      <c r="F10" s="96"/>
      <c r="G10" s="95"/>
      <c r="H10" s="137"/>
      <c r="I10" s="137"/>
      <c r="J10" s="137"/>
      <c r="K10" s="137"/>
      <c r="L10" s="137"/>
      <c r="M10" s="137"/>
      <c r="N10" s="95"/>
      <c r="O10" s="96"/>
      <c r="P10" s="96"/>
      <c r="Q10" s="95"/>
      <c r="R10" s="95"/>
      <c r="S10" s="96"/>
      <c r="T10" s="137">
        <f>SUM(B10:Q10)</f>
        <v>0</v>
      </c>
      <c r="U10" s="80"/>
      <c r="V10"/>
      <c r="W10"/>
    </row>
    <row r="11" spans="1:23" s="21" customFormat="1" ht="25.5" hidden="1">
      <c r="A11" s="138" t="s">
        <v>35</v>
      </c>
      <c r="B11" s="95"/>
      <c r="C11" s="96"/>
      <c r="D11" s="95"/>
      <c r="E11" s="95"/>
      <c r="F11" s="96"/>
      <c r="G11" s="95">
        <v>0</v>
      </c>
      <c r="H11" s="137"/>
      <c r="I11" s="137"/>
      <c r="J11" s="137"/>
      <c r="K11" s="137"/>
      <c r="L11" s="137"/>
      <c r="M11" s="137"/>
      <c r="N11" s="95"/>
      <c r="O11" s="96"/>
      <c r="P11" s="96"/>
      <c r="Q11" s="95"/>
      <c r="R11" s="95"/>
      <c r="S11" s="96"/>
      <c r="T11" s="137">
        <f>SUM(B11:Q11)</f>
        <v>0</v>
      </c>
      <c r="U11" s="80"/>
      <c r="V11"/>
      <c r="W11"/>
    </row>
    <row r="12" spans="1:23" s="21" customFormat="1" ht="24.75" customHeight="1" hidden="1">
      <c r="A12" s="94" t="s">
        <v>37</v>
      </c>
      <c r="B12" s="95">
        <f>SUM(B10:B11)</f>
        <v>0</v>
      </c>
      <c r="C12" s="96"/>
      <c r="D12" s="95">
        <f aca="true" t="shared" si="0" ref="D12:Q12">SUM(D10:D11)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  <c r="Q12" s="95">
        <f t="shared" si="0"/>
        <v>0</v>
      </c>
      <c r="R12" s="95"/>
      <c r="S12" s="96"/>
      <c r="T12" s="137">
        <f>SUM(B12:Q12)</f>
        <v>0</v>
      </c>
      <c r="U12" s="80"/>
      <c r="V12"/>
      <c r="W12"/>
    </row>
    <row r="13" spans="1:23" s="21" customFormat="1" ht="23.25" customHeight="1" hidden="1">
      <c r="A13" s="94" t="s">
        <v>38</v>
      </c>
      <c r="B13" s="95">
        <f>B12</f>
        <v>0</v>
      </c>
      <c r="C13" s="143"/>
      <c r="D13" s="95">
        <f>D12</f>
        <v>0</v>
      </c>
      <c r="E13" s="95">
        <f aca="true" t="shared" si="1" ref="E13:M13">SUM(E14:E15)</f>
        <v>0</v>
      </c>
      <c r="F13" s="95">
        <f t="shared" si="1"/>
        <v>0</v>
      </c>
      <c r="G13" s="95">
        <f>G12</f>
        <v>0</v>
      </c>
      <c r="H13" s="95">
        <f t="shared" si="1"/>
        <v>0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>N12</f>
        <v>0</v>
      </c>
      <c r="O13" s="95"/>
      <c r="P13" s="143"/>
      <c r="Q13" s="95">
        <f>Q12</f>
        <v>0</v>
      </c>
      <c r="R13" s="95"/>
      <c r="S13" s="96"/>
      <c r="T13" s="137">
        <f>SUM(B13:Q13)</f>
        <v>0</v>
      </c>
      <c r="U13" s="80"/>
      <c r="V13"/>
      <c r="W13"/>
    </row>
    <row r="14" spans="1:23" s="21" customFormat="1" ht="15" hidden="1">
      <c r="A14" s="144"/>
      <c r="B14" s="139">
        <v>0</v>
      </c>
      <c r="C14" s="140"/>
      <c r="D14" s="139"/>
      <c r="E14" s="139"/>
      <c r="F14" s="140"/>
      <c r="G14" s="139"/>
      <c r="H14" s="141"/>
      <c r="I14" s="141"/>
      <c r="J14" s="141"/>
      <c r="K14" s="141"/>
      <c r="L14" s="141"/>
      <c r="M14" s="141"/>
      <c r="N14" s="139"/>
      <c r="O14" s="139"/>
      <c r="P14" s="140"/>
      <c r="Q14" s="139"/>
      <c r="R14" s="95"/>
      <c r="S14" s="96"/>
      <c r="T14" s="137">
        <f aca="true" t="shared" si="2" ref="T14:T27">SUM(B14:Q14)</f>
        <v>0</v>
      </c>
      <c r="U14" s="80"/>
      <c r="V14"/>
      <c r="W14"/>
    </row>
    <row r="15" spans="1:27" s="21" customFormat="1" ht="15" hidden="1">
      <c r="A15" s="145" t="s">
        <v>39</v>
      </c>
      <c r="B15" s="142">
        <f>SUM(B16:B17)</f>
        <v>0</v>
      </c>
      <c r="C15" s="142">
        <f aca="true" t="shared" si="3" ref="C15:N15">SUM(C16:C17)</f>
        <v>0</v>
      </c>
      <c r="D15" s="142">
        <f t="shared" si="3"/>
        <v>0</v>
      </c>
      <c r="E15" s="142">
        <f t="shared" si="3"/>
        <v>0</v>
      </c>
      <c r="F15" s="142">
        <f t="shared" si="3"/>
        <v>0</v>
      </c>
      <c r="G15" s="142"/>
      <c r="H15" s="142">
        <f t="shared" si="3"/>
        <v>0</v>
      </c>
      <c r="I15" s="142">
        <f t="shared" si="3"/>
        <v>0</v>
      </c>
      <c r="J15" s="142">
        <f t="shared" si="3"/>
        <v>0</v>
      </c>
      <c r="K15" s="142">
        <f t="shared" si="3"/>
        <v>0</v>
      </c>
      <c r="L15" s="142">
        <f t="shared" si="3"/>
        <v>0</v>
      </c>
      <c r="M15" s="142">
        <f t="shared" si="3"/>
        <v>0</v>
      </c>
      <c r="N15" s="142">
        <f t="shared" si="3"/>
        <v>0</v>
      </c>
      <c r="O15" s="142"/>
      <c r="P15" s="142"/>
      <c r="Q15" s="142">
        <f>SUM(Q16:Q17)</f>
        <v>0</v>
      </c>
      <c r="R15" s="95"/>
      <c r="S15" s="96"/>
      <c r="T15" s="137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5" t="s">
        <v>40</v>
      </c>
      <c r="B16" s="142">
        <v>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34"/>
      <c r="S16" s="134"/>
      <c r="T16" s="137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5" t="s">
        <v>41</v>
      </c>
      <c r="B17" s="142"/>
      <c r="C17" s="142"/>
      <c r="D17" s="142"/>
      <c r="E17" s="142"/>
      <c r="F17" s="142"/>
      <c r="G17" s="142">
        <v>0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95" t="e">
        <f>SUM(#REF!)</f>
        <v>#REF!</v>
      </c>
      <c r="S17" s="96"/>
      <c r="T17" s="137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5" t="s">
        <v>42</v>
      </c>
      <c r="B18" s="142">
        <v>0</v>
      </c>
      <c r="C18" s="142"/>
      <c r="D18" s="142">
        <v>0</v>
      </c>
      <c r="E18" s="142"/>
      <c r="F18" s="142"/>
      <c r="G18" s="142">
        <v>0</v>
      </c>
      <c r="H18" s="142"/>
      <c r="I18" s="142"/>
      <c r="J18" s="142"/>
      <c r="K18" s="142"/>
      <c r="L18" s="142"/>
      <c r="M18" s="142"/>
      <c r="N18" s="142">
        <v>0</v>
      </c>
      <c r="O18" s="142"/>
      <c r="P18" s="142"/>
      <c r="Q18" s="142"/>
      <c r="R18" s="142"/>
      <c r="S18" s="142"/>
      <c r="T18" s="137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5" t="s">
        <v>43</v>
      </c>
      <c r="B19" s="142">
        <v>0</v>
      </c>
      <c r="C19" s="142"/>
      <c r="D19" s="142"/>
      <c r="E19" s="142"/>
      <c r="F19" s="142"/>
      <c r="G19" s="142">
        <v>0</v>
      </c>
      <c r="H19" s="142"/>
      <c r="I19" s="142"/>
      <c r="J19" s="142"/>
      <c r="K19" s="142"/>
      <c r="L19" s="142"/>
      <c r="M19" s="142"/>
      <c r="N19" s="146">
        <v>0</v>
      </c>
      <c r="O19" s="146"/>
      <c r="P19" s="142"/>
      <c r="Q19" s="142"/>
      <c r="R19" s="142"/>
      <c r="S19" s="142"/>
      <c r="T19" s="137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5" t="s">
        <v>44</v>
      </c>
      <c r="B20" s="142"/>
      <c r="C20" s="142"/>
      <c r="D20" s="142"/>
      <c r="E20" s="142"/>
      <c r="F20" s="142"/>
      <c r="G20" s="142">
        <v>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>
        <v>0</v>
      </c>
      <c r="R20" s="142"/>
      <c r="S20" s="142"/>
      <c r="T20" s="137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5" t="s">
        <v>45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37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5" t="s">
        <v>46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7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5" t="s">
        <v>47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7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7" t="s">
        <v>48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5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7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5" t="s">
        <v>51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>
        <v>0</v>
      </c>
      <c r="O26" s="142"/>
      <c r="P26" s="142"/>
      <c r="Q26" s="142"/>
      <c r="R26" s="142"/>
      <c r="S26" s="142"/>
      <c r="T26" s="137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0" t="s">
        <v>34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37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4" t="s">
        <v>133</v>
      </c>
      <c r="B28" s="95">
        <v>718</v>
      </c>
      <c r="C28" s="96"/>
      <c r="D28" s="95">
        <v>29</v>
      </c>
      <c r="E28" s="95" t="e">
        <f>SUM(E9,#REF!,E16,E17,#REF!,#REF!,#REF!,#REF!,E21)</f>
        <v>#REF!</v>
      </c>
      <c r="F28" s="96"/>
      <c r="G28" s="95">
        <v>1617</v>
      </c>
      <c r="H28" s="137"/>
      <c r="I28" s="137"/>
      <c r="J28" s="137"/>
      <c r="K28" s="137"/>
      <c r="L28" s="137"/>
      <c r="M28" s="137"/>
      <c r="N28" s="95">
        <v>6305</v>
      </c>
      <c r="O28" s="95">
        <f>SUM(O13:O22)</f>
        <v>0</v>
      </c>
      <c r="P28" s="96"/>
      <c r="Q28" s="95">
        <v>-5995</v>
      </c>
      <c r="R28" s="95" t="e">
        <f>SUM(R9,#REF!,R16,R17,#REF!,#REF!,#REF!,#REF!,R21)</f>
        <v>#REF!</v>
      </c>
      <c r="S28" s="96"/>
      <c r="T28" s="137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8" t="s">
        <v>127</v>
      </c>
      <c r="B29" s="139">
        <v>0</v>
      </c>
      <c r="C29" s="140"/>
      <c r="D29" s="139">
        <v>0</v>
      </c>
      <c r="E29" s="139" t="e">
        <f>SUM(#REF!)</f>
        <v>#REF!</v>
      </c>
      <c r="F29" s="140"/>
      <c r="G29" s="139">
        <v>0</v>
      </c>
      <c r="H29" s="141"/>
      <c r="I29" s="141"/>
      <c r="J29" s="141"/>
      <c r="K29" s="141"/>
      <c r="L29" s="141"/>
      <c r="M29" s="141"/>
      <c r="N29" s="139">
        <v>0</v>
      </c>
      <c r="O29" s="139"/>
      <c r="P29" s="140"/>
      <c r="Q29" s="139"/>
      <c r="R29" s="139" t="e">
        <f>SUM(#REF!)</f>
        <v>#REF!</v>
      </c>
      <c r="S29" s="140"/>
      <c r="T29" s="137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8" t="s">
        <v>128</v>
      </c>
      <c r="B30" s="139"/>
      <c r="C30" s="140"/>
      <c r="D30" s="139"/>
      <c r="E30" s="139"/>
      <c r="F30" s="140"/>
      <c r="G30" s="139"/>
      <c r="H30" s="141"/>
      <c r="I30" s="141"/>
      <c r="J30" s="141"/>
      <c r="K30" s="141"/>
      <c r="L30" s="141"/>
      <c r="M30" s="141"/>
      <c r="N30" s="139"/>
      <c r="O30" s="139"/>
      <c r="P30" s="140"/>
      <c r="Q30" s="139"/>
      <c r="R30" s="139"/>
      <c r="S30" s="140"/>
      <c r="T30" s="137"/>
      <c r="U30" s="80"/>
      <c r="V30"/>
      <c r="W30"/>
      <c r="X30" s="66"/>
      <c r="Y30" s="66"/>
      <c r="Z30" s="66"/>
      <c r="AA30" s="66"/>
    </row>
    <row r="31" spans="1:27" s="21" customFormat="1" ht="15" hidden="1">
      <c r="A31" s="138" t="s">
        <v>129</v>
      </c>
      <c r="B31" s="139"/>
      <c r="C31" s="140"/>
      <c r="D31" s="139"/>
      <c r="E31" s="139"/>
      <c r="F31" s="140"/>
      <c r="G31" s="139"/>
      <c r="H31" s="141"/>
      <c r="I31" s="141"/>
      <c r="J31" s="141"/>
      <c r="K31" s="141"/>
      <c r="L31" s="141"/>
      <c r="M31" s="141"/>
      <c r="N31" s="139"/>
      <c r="O31" s="139"/>
      <c r="P31" s="140"/>
      <c r="Q31" s="139"/>
      <c r="R31" s="139"/>
      <c r="S31" s="140"/>
      <c r="T31" s="137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4" t="s">
        <v>130</v>
      </c>
      <c r="B32" s="95">
        <f>SUM(B28,B29)</f>
        <v>718</v>
      </c>
      <c r="C32" s="96"/>
      <c r="D32" s="95">
        <f>SUM(D28,D29)</f>
        <v>29</v>
      </c>
      <c r="E32" s="95" t="e">
        <f>SUM(#REF!,E29)</f>
        <v>#REF!</v>
      </c>
      <c r="F32" s="96"/>
      <c r="G32" s="95">
        <f>SUM(G28,G29)</f>
        <v>1617</v>
      </c>
      <c r="H32" s="137"/>
      <c r="I32" s="137"/>
      <c r="J32" s="137"/>
      <c r="K32" s="137"/>
      <c r="L32" s="137"/>
      <c r="M32" s="137"/>
      <c r="N32" s="95">
        <f>SUM(N28,N29)</f>
        <v>6305</v>
      </c>
      <c r="O32" s="95">
        <f>SUM(O28,O29)</f>
        <v>0</v>
      </c>
      <c r="P32" s="96"/>
      <c r="Q32" s="95">
        <f>SUM(Q28,Q29)</f>
        <v>-5995</v>
      </c>
      <c r="R32" s="95" t="e">
        <f>SUM(#REF!,R29)</f>
        <v>#REF!</v>
      </c>
      <c r="S32" s="96"/>
      <c r="T32" s="137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4" t="s">
        <v>131</v>
      </c>
      <c r="B33" s="94">
        <v>0</v>
      </c>
      <c r="C33" s="94"/>
      <c r="D33" s="94">
        <v>0</v>
      </c>
      <c r="E33" s="94"/>
      <c r="F33" s="94"/>
      <c r="G33" s="94">
        <v>0</v>
      </c>
      <c r="H33" s="94"/>
      <c r="I33" s="94"/>
      <c r="J33" s="94"/>
      <c r="K33" s="94"/>
      <c r="L33" s="94"/>
      <c r="M33" s="94"/>
      <c r="N33" s="94">
        <v>0</v>
      </c>
      <c r="O33" s="94"/>
      <c r="P33" s="94"/>
      <c r="Q33" s="94">
        <v>0</v>
      </c>
      <c r="R33" s="94"/>
      <c r="S33" s="94"/>
      <c r="T33" s="94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5" t="s">
        <v>39</v>
      </c>
      <c r="B34" s="142">
        <f>SUM(B35:B36)</f>
        <v>0</v>
      </c>
      <c r="C34" s="142">
        <f aca="true" t="shared" si="4" ref="C34:N34">SUM(C35:C36)</f>
        <v>0</v>
      </c>
      <c r="D34" s="142">
        <f t="shared" si="4"/>
        <v>0</v>
      </c>
      <c r="E34" s="142">
        <f t="shared" si="4"/>
        <v>0</v>
      </c>
      <c r="F34" s="142">
        <f t="shared" si="4"/>
        <v>0</v>
      </c>
      <c r="G34" s="142"/>
      <c r="H34" s="142">
        <f t="shared" si="4"/>
        <v>0</v>
      </c>
      <c r="I34" s="142">
        <f t="shared" si="4"/>
        <v>0</v>
      </c>
      <c r="J34" s="142">
        <f t="shared" si="4"/>
        <v>0</v>
      </c>
      <c r="K34" s="142">
        <f t="shared" si="4"/>
        <v>0</v>
      </c>
      <c r="L34" s="142">
        <f t="shared" si="4"/>
        <v>0</v>
      </c>
      <c r="M34" s="142">
        <f t="shared" si="4"/>
        <v>0</v>
      </c>
      <c r="N34" s="142">
        <f t="shared" si="4"/>
        <v>0</v>
      </c>
      <c r="O34" s="142"/>
      <c r="P34" s="142"/>
      <c r="Q34" s="142"/>
      <c r="R34" s="95"/>
      <c r="S34" s="96"/>
      <c r="T34" s="137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5" t="s">
        <v>40</v>
      </c>
      <c r="B35" s="142">
        <v>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95"/>
      <c r="S35" s="96"/>
      <c r="T35" s="137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5" t="s">
        <v>41</v>
      </c>
      <c r="B36" s="142"/>
      <c r="C36" s="142"/>
      <c r="D36" s="142"/>
      <c r="E36" s="142"/>
      <c r="F36" s="142"/>
      <c r="G36" s="142">
        <v>0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>
        <v>0</v>
      </c>
      <c r="R36" s="95"/>
      <c r="S36" s="96"/>
      <c r="T36" s="137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5" t="s">
        <v>132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37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0" t="s">
        <v>34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37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4" t="s">
        <v>137</v>
      </c>
      <c r="B39" s="95">
        <f>SUM(B32:B38)</f>
        <v>718</v>
      </c>
      <c r="C39" s="96"/>
      <c r="D39" s="95">
        <f>SUM(D32:D38)</f>
        <v>29</v>
      </c>
      <c r="E39" s="95" t="e">
        <f>SUM(E32,#REF!,#REF!,#REF!,#REF!,#REF!,#REF!,#REF!,#REF!)</f>
        <v>#REF!</v>
      </c>
      <c r="F39" s="96"/>
      <c r="G39" s="95">
        <v>250</v>
      </c>
      <c r="H39" s="137"/>
      <c r="I39" s="137"/>
      <c r="J39" s="137"/>
      <c r="K39" s="137"/>
      <c r="L39" s="137"/>
      <c r="M39" s="137"/>
      <c r="N39" s="95">
        <f>SUM(N32:N38)</f>
        <v>6305</v>
      </c>
      <c r="O39" s="95">
        <f>SUM(O32:O36)</f>
        <v>0</v>
      </c>
      <c r="P39" s="96"/>
      <c r="Q39" s="95">
        <v>-8608</v>
      </c>
      <c r="R39" s="95" t="e">
        <f>SUM(R32,#REF!,#REF!,#REF!,#REF!,#REF!,#REF!,#REF!,#REF!)</f>
        <v>#REF!</v>
      </c>
      <c r="S39" s="96"/>
      <c r="T39" s="95">
        <f>B39+D39+G39+N39+Q39</f>
        <v>-1306</v>
      </c>
      <c r="U39"/>
      <c r="V39"/>
      <c r="W39"/>
      <c r="X39" s="67"/>
      <c r="Y39" s="67"/>
      <c r="Z39" s="67"/>
      <c r="AA39" s="67"/>
    </row>
    <row r="40" spans="1:27" s="20" customFormat="1" ht="15">
      <c r="A40" s="138" t="s">
        <v>127</v>
      </c>
      <c r="B40" s="139">
        <v>0</v>
      </c>
      <c r="C40" s="140"/>
      <c r="D40" s="139">
        <v>0</v>
      </c>
      <c r="E40" s="139" t="e">
        <f>SUM(#REF!)</f>
        <v>#REF!</v>
      </c>
      <c r="F40" s="140"/>
      <c r="G40" s="139"/>
      <c r="H40" s="141"/>
      <c r="I40" s="141"/>
      <c r="J40" s="141"/>
      <c r="K40" s="141"/>
      <c r="L40" s="141"/>
      <c r="M40" s="141"/>
      <c r="N40" s="139">
        <v>0</v>
      </c>
      <c r="O40" s="139"/>
      <c r="P40" s="140"/>
      <c r="Q40" s="139"/>
      <c r="R40" s="139" t="e">
        <f>SUM(#REF!)</f>
        <v>#REF!</v>
      </c>
      <c r="S40" s="140"/>
      <c r="T40" s="137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8" t="s">
        <v>128</v>
      </c>
      <c r="B41" s="139"/>
      <c r="C41" s="140"/>
      <c r="D41" s="139"/>
      <c r="E41" s="139"/>
      <c r="F41" s="140"/>
      <c r="G41" s="139"/>
      <c r="H41" s="141"/>
      <c r="I41" s="141"/>
      <c r="J41" s="141"/>
      <c r="K41" s="141"/>
      <c r="L41" s="141"/>
      <c r="M41" s="141"/>
      <c r="N41" s="139"/>
      <c r="O41" s="139"/>
      <c r="P41" s="140"/>
      <c r="Q41" s="139"/>
      <c r="R41" s="139"/>
      <c r="S41" s="140"/>
      <c r="T41" s="137"/>
      <c r="U41"/>
      <c r="V41" s="68"/>
      <c r="W41" s="67"/>
      <c r="X41" s="67"/>
      <c r="Y41" s="67"/>
      <c r="Z41" s="67"/>
      <c r="AA41" s="67"/>
    </row>
    <row r="42" spans="1:27" s="20" customFormat="1" ht="15">
      <c r="A42" s="138" t="s">
        <v>129</v>
      </c>
      <c r="B42" s="139"/>
      <c r="C42" s="140"/>
      <c r="D42" s="139"/>
      <c r="E42" s="139"/>
      <c r="F42" s="140"/>
      <c r="G42" s="139"/>
      <c r="H42" s="141"/>
      <c r="I42" s="141"/>
      <c r="J42" s="141"/>
      <c r="K42" s="141"/>
      <c r="L42" s="141"/>
      <c r="M42" s="141"/>
      <c r="N42" s="139"/>
      <c r="O42" s="139"/>
      <c r="P42" s="140"/>
      <c r="Q42" s="139"/>
      <c r="R42" s="139"/>
      <c r="S42" s="140"/>
      <c r="T42" s="137"/>
      <c r="U42"/>
      <c r="V42" s="68"/>
      <c r="W42" s="67"/>
      <c r="X42" s="67"/>
      <c r="Y42" s="67"/>
      <c r="Z42" s="67"/>
      <c r="AA42" s="67"/>
    </row>
    <row r="43" spans="1:27" s="20" customFormat="1" ht="15">
      <c r="A43" s="94" t="s">
        <v>130</v>
      </c>
      <c r="B43" s="95">
        <f>SUM(B39,B40)</f>
        <v>718</v>
      </c>
      <c r="C43" s="96"/>
      <c r="D43" s="95">
        <f>SUM(D39,D40)</f>
        <v>29</v>
      </c>
      <c r="E43" s="95" t="e">
        <f>SUM(#REF!,E40)</f>
        <v>#REF!</v>
      </c>
      <c r="F43" s="96"/>
      <c r="G43" s="95">
        <f>SUM(G39,G40)</f>
        <v>250</v>
      </c>
      <c r="H43" s="137"/>
      <c r="I43" s="137"/>
      <c r="J43" s="137"/>
      <c r="K43" s="137"/>
      <c r="L43" s="137"/>
      <c r="M43" s="137"/>
      <c r="N43" s="95">
        <f>SUM(N39,N40)</f>
        <v>6305</v>
      </c>
      <c r="O43" s="95">
        <f>SUM(O39,O40)</f>
        <v>0</v>
      </c>
      <c r="P43" s="96"/>
      <c r="Q43" s="95">
        <v>-8608</v>
      </c>
      <c r="R43" s="95" t="e">
        <f>SUM(#REF!,R40)</f>
        <v>#REF!</v>
      </c>
      <c r="S43" s="96"/>
      <c r="T43" s="137">
        <f>B43+D43+G43+N43+O43+Q43</f>
        <v>-1306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4" t="s">
        <v>131</v>
      </c>
      <c r="B44" s="94">
        <v>0</v>
      </c>
      <c r="C44" s="94"/>
      <c r="D44" s="94">
        <v>0</v>
      </c>
      <c r="E44" s="94"/>
      <c r="F44" s="94"/>
      <c r="G44" s="94">
        <v>0</v>
      </c>
      <c r="H44" s="94"/>
      <c r="I44" s="94"/>
      <c r="J44" s="94"/>
      <c r="K44" s="94"/>
      <c r="L44" s="94"/>
      <c r="M44" s="94"/>
      <c r="N44" s="94">
        <v>0</v>
      </c>
      <c r="O44" s="94"/>
      <c r="P44" s="94"/>
      <c r="Q44" s="94">
        <v>0</v>
      </c>
      <c r="R44" s="94"/>
      <c r="S44" s="94"/>
      <c r="T44" s="94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5" t="s">
        <v>39</v>
      </c>
      <c r="B45" s="142">
        <f>SUM(B46:B47)</f>
        <v>0</v>
      </c>
      <c r="C45" s="142">
        <f>SUM(C46:C47)</f>
        <v>0</v>
      </c>
      <c r="D45" s="142">
        <f>SUM(D46:D47)</f>
        <v>0</v>
      </c>
      <c r="E45" s="142">
        <f>SUM(E46:E47)</f>
        <v>0</v>
      </c>
      <c r="F45" s="142">
        <f>SUM(F46:F47)</f>
        <v>0</v>
      </c>
      <c r="G45" s="142"/>
      <c r="H45" s="142">
        <f aca="true" t="shared" si="5" ref="H45:N45">SUM(H46:H47)</f>
        <v>0</v>
      </c>
      <c r="I45" s="142">
        <f t="shared" si="5"/>
        <v>0</v>
      </c>
      <c r="J45" s="142">
        <f t="shared" si="5"/>
        <v>0</v>
      </c>
      <c r="K45" s="142">
        <f t="shared" si="5"/>
        <v>0</v>
      </c>
      <c r="L45" s="142">
        <f t="shared" si="5"/>
        <v>0</v>
      </c>
      <c r="M45" s="142">
        <f t="shared" si="5"/>
        <v>0</v>
      </c>
      <c r="N45" s="142">
        <f t="shared" si="5"/>
        <v>0</v>
      </c>
      <c r="O45" s="142"/>
      <c r="P45" s="142"/>
      <c r="Q45" s="142"/>
      <c r="R45" s="95"/>
      <c r="S45" s="96"/>
      <c r="T45" s="137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5" t="s">
        <v>40</v>
      </c>
      <c r="B46" s="142">
        <v>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5"/>
      <c r="S46" s="96"/>
      <c r="T46" s="137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5" t="s">
        <v>41</v>
      </c>
      <c r="B47" s="142">
        <v>0</v>
      </c>
      <c r="C47" s="142"/>
      <c r="D47" s="142">
        <v>0</v>
      </c>
      <c r="E47" s="142"/>
      <c r="F47" s="142"/>
      <c r="G47" s="142">
        <v>0</v>
      </c>
      <c r="H47" s="142"/>
      <c r="I47" s="142"/>
      <c r="J47" s="142"/>
      <c r="K47" s="142"/>
      <c r="L47" s="142"/>
      <c r="M47" s="142"/>
      <c r="N47" s="142">
        <v>0</v>
      </c>
      <c r="O47" s="142"/>
      <c r="P47" s="142"/>
      <c r="Q47" s="142">
        <v>0</v>
      </c>
      <c r="R47" s="95"/>
      <c r="S47" s="96"/>
      <c r="T47" s="137">
        <f>B47+D47+G47+N47+O47+Q47</f>
        <v>0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5" t="s">
        <v>132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>
        <v>-3</v>
      </c>
      <c r="R48" s="142"/>
      <c r="S48" s="142"/>
      <c r="T48" s="137">
        <f>SUM(B48:Q48)</f>
        <v>-3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0" t="s">
        <v>34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>
        <v>0</v>
      </c>
      <c r="R49" s="142"/>
      <c r="S49" s="142"/>
      <c r="T49" s="137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4" t="s">
        <v>138</v>
      </c>
      <c r="B50" s="95">
        <f>SUM(B43:B49)</f>
        <v>718</v>
      </c>
      <c r="C50" s="96"/>
      <c r="D50" s="95">
        <f>SUM(D43:D49)</f>
        <v>29</v>
      </c>
      <c r="E50" s="95" t="e">
        <f>SUM(E43,#REF!,#REF!,#REF!,#REF!,#REF!,#REF!,#REF!,#REF!)</f>
        <v>#REF!</v>
      </c>
      <c r="F50" s="96"/>
      <c r="G50" s="95">
        <f>SUM(G43:G49)</f>
        <v>250</v>
      </c>
      <c r="H50" s="137"/>
      <c r="I50" s="137"/>
      <c r="J50" s="137"/>
      <c r="K50" s="137"/>
      <c r="L50" s="137"/>
      <c r="M50" s="137"/>
      <c r="N50" s="95">
        <f>SUM(N43:N49)</f>
        <v>6305</v>
      </c>
      <c r="O50" s="95">
        <f>SUM(O43:O47)</f>
        <v>0</v>
      </c>
      <c r="P50" s="96"/>
      <c r="Q50" s="95">
        <f>SUM(Q43:Q49)</f>
        <v>-8611</v>
      </c>
      <c r="R50" s="95" t="e">
        <f>SUM(R43,#REF!,#REF!,#REF!,#REF!,#REF!,#REF!,#REF!,#REF!)</f>
        <v>#REF!</v>
      </c>
      <c r="S50" s="96"/>
      <c r="T50" s="95">
        <f>SUM(T43:T49)</f>
        <v>-1309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55</v>
      </c>
      <c r="R54" s="22"/>
      <c r="S54" s="22"/>
      <c r="U54"/>
    </row>
    <row r="55" spans="1:21" ht="15">
      <c r="A55" s="46" t="s">
        <v>58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136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8.75">
      <c r="A60" s="92">
        <v>43766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A1:E1"/>
    <mergeCell ref="A4:A5"/>
    <mergeCell ref="O4:O5"/>
    <mergeCell ref="A2:T2"/>
    <mergeCell ref="A3:T3"/>
    <mergeCell ref="B4:B5"/>
    <mergeCell ref="D4:D5"/>
    <mergeCell ref="E4:E5"/>
    <mergeCell ref="G4:G5"/>
    <mergeCell ref="N4:N5"/>
    <mergeCell ref="Q4:Q5"/>
    <mergeCell ref="R4:R5"/>
    <mergeCell ref="T4:T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1"/>
  <sheetViews>
    <sheetView tabSelected="1" zoomScaleSheetLayoutView="100" zoomScalePageLayoutView="0" workbookViewId="0" topLeftCell="A1">
      <selection activeCell="T30" sqref="T30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87" t="s">
        <v>53</v>
      </c>
      <c r="B1" s="188"/>
      <c r="C1" s="188"/>
      <c r="D1" s="188"/>
      <c r="U1" s="22"/>
      <c r="V1" s="22"/>
      <c r="X1" s="78"/>
      <c r="Y1" s="18"/>
    </row>
    <row r="2" spans="1:25" ht="18" customHeight="1">
      <c r="A2" s="27" t="s">
        <v>77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73" t="s">
        <v>142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4"/>
      <c r="B5" s="167" t="s">
        <v>0</v>
      </c>
      <c r="C5" s="175" t="s">
        <v>143</v>
      </c>
      <c r="D5" s="175" t="s">
        <v>144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2" t="s">
        <v>5</v>
      </c>
      <c r="B6" s="98"/>
      <c r="C6" s="99" t="s">
        <v>78</v>
      </c>
      <c r="D6" s="99" t="s">
        <v>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0"/>
      <c r="B7" s="98"/>
      <c r="C7" s="99"/>
      <c r="D7" s="9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1" t="s">
        <v>62</v>
      </c>
      <c r="B8" s="102"/>
      <c r="C8" s="103"/>
      <c r="D8" s="10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8" t="s">
        <v>59</v>
      </c>
      <c r="B9" s="105">
        <v>1</v>
      </c>
      <c r="C9" s="103">
        <v>877</v>
      </c>
      <c r="D9" s="103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1" t="s">
        <v>60</v>
      </c>
      <c r="B10" s="105">
        <v>2</v>
      </c>
      <c r="C10" s="107">
        <v>0</v>
      </c>
      <c r="D10" s="107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7" t="s">
        <v>61</v>
      </c>
      <c r="B11" s="102"/>
      <c r="C11" s="109">
        <f>C9+C10</f>
        <v>877</v>
      </c>
      <c r="D11" s="109">
        <f>D9+D10</f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1" t="s">
        <v>19</v>
      </c>
      <c r="B12" s="105">
        <v>3</v>
      </c>
      <c r="C12" s="107">
        <v>0</v>
      </c>
      <c r="D12" s="107"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8" t="s">
        <v>63</v>
      </c>
      <c r="B13" s="105">
        <v>4</v>
      </c>
      <c r="C13" s="110">
        <v>7</v>
      </c>
      <c r="D13" s="110">
        <v>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2" t="s">
        <v>26</v>
      </c>
      <c r="B14" s="105">
        <v>5</v>
      </c>
      <c r="C14" s="107">
        <v>7</v>
      </c>
      <c r="D14" s="107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7" t="s">
        <v>64</v>
      </c>
      <c r="B15" s="102"/>
      <c r="C15" s="109">
        <f>C12+C13+C14</f>
        <v>14</v>
      </c>
      <c r="D15" s="109">
        <f>D12+D13+D14</f>
        <v>13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2" t="s">
        <v>65</v>
      </c>
      <c r="B16" s="102"/>
      <c r="C16" s="109">
        <f>C11+C15</f>
        <v>891</v>
      </c>
      <c r="D16" s="109">
        <f>D11+D15</f>
        <v>890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7" t="s">
        <v>66</v>
      </c>
      <c r="B17" s="105"/>
      <c r="C17" s="176"/>
      <c r="D17" s="17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59" t="s">
        <v>67</v>
      </c>
      <c r="B18" s="105"/>
      <c r="C18" s="103"/>
      <c r="D18" s="10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77" t="s">
        <v>20</v>
      </c>
      <c r="B19" s="105">
        <v>6</v>
      </c>
      <c r="C19" s="103">
        <v>718</v>
      </c>
      <c r="D19" s="103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8" t="s">
        <v>23</v>
      </c>
      <c r="B20" s="105"/>
      <c r="C20" s="103">
        <v>6584</v>
      </c>
      <c r="D20" s="103">
        <v>6584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8" t="s">
        <v>68</v>
      </c>
      <c r="B21" s="105"/>
      <c r="C21" s="103">
        <v>-8607</v>
      </c>
      <c r="D21" s="103">
        <v>-8487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8" t="s">
        <v>69</v>
      </c>
      <c r="B22" s="105"/>
      <c r="C22" s="103">
        <v>-3</v>
      </c>
      <c r="D22" s="103">
        <v>-23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7" t="s">
        <v>70</v>
      </c>
      <c r="B23" s="102"/>
      <c r="C23" s="109">
        <f>C19+C20+C21+C22</f>
        <v>-1308</v>
      </c>
      <c r="D23" s="109">
        <f>D19+D20+D21+D22</f>
        <v>-1208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4" t="s">
        <v>71</v>
      </c>
      <c r="B24" s="105"/>
      <c r="C24" s="111">
        <v>0</v>
      </c>
      <c r="D24" s="111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7" t="s">
        <v>72</v>
      </c>
      <c r="B25" s="105" t="s">
        <v>28</v>
      </c>
      <c r="C25" s="116">
        <v>0</v>
      </c>
      <c r="D25" s="116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8" t="s">
        <v>30</v>
      </c>
      <c r="B26" s="105">
        <v>7</v>
      </c>
      <c r="C26" s="114">
        <v>1831</v>
      </c>
      <c r="D26" s="114">
        <v>1831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8" t="s">
        <v>52</v>
      </c>
      <c r="B27" s="105">
        <v>8</v>
      </c>
      <c r="C27" s="114"/>
      <c r="D27" s="11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8" t="s">
        <v>73</v>
      </c>
      <c r="B28" s="105">
        <v>9</v>
      </c>
      <c r="C28" s="114">
        <v>368</v>
      </c>
      <c r="D28" s="114">
        <v>267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7" t="s">
        <v>74</v>
      </c>
      <c r="B29" s="105" t="s">
        <v>28</v>
      </c>
      <c r="C29" s="109">
        <f>SUM(C26:C28)</f>
        <v>2199</v>
      </c>
      <c r="D29" s="109">
        <f>SUM(D26:D28)</f>
        <v>2098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2" t="s">
        <v>75</v>
      </c>
      <c r="B30" s="105"/>
      <c r="C30" s="109">
        <f>C29</f>
        <v>2199</v>
      </c>
      <c r="D30" s="109">
        <f>D29</f>
        <v>2098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7" t="s">
        <v>76</v>
      </c>
      <c r="B31" s="105"/>
      <c r="C31" s="117">
        <f>C23+C30</f>
        <v>891</v>
      </c>
      <c r="D31" s="117">
        <f>D23+D30</f>
        <v>890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8.75">
      <c r="A34" s="92">
        <v>43766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56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136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8"/>
      <c r="AA44" s="67"/>
      <c r="AB44" s="67"/>
      <c r="AC44" s="67"/>
      <c r="AD44" s="67"/>
      <c r="AE44" s="67"/>
    </row>
    <row r="45" spans="1:31" s="20" customFormat="1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/>
      <c r="Z45" s="67"/>
      <c r="AA45" s="67"/>
      <c r="AB45" s="67"/>
      <c r="AC45" s="67"/>
      <c r="AD45" s="67"/>
      <c r="AE45" s="67"/>
    </row>
    <row r="46" spans="25:31" ht="18" customHeight="1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spans="25:31" ht="15">
      <c r="Y51"/>
      <c r="Z51" s="69"/>
      <c r="AA51" s="69"/>
      <c r="AB51" s="69"/>
      <c r="AC51" s="69"/>
      <c r="AD51" s="69"/>
      <c r="AE51" s="69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ht="15">
      <c r="Y62"/>
    </row>
    <row r="63" spans="25:28" ht="15">
      <c r="Y63"/>
      <c r="AB63" s="18" t="s">
        <v>28</v>
      </c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  <row r="71" ht="15">
      <c r="Y71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Polia</cp:lastModifiedBy>
  <cp:lastPrinted>2018-10-24T12:06:51Z</cp:lastPrinted>
  <dcterms:created xsi:type="dcterms:W3CDTF">2003-02-07T14:36:34Z</dcterms:created>
  <dcterms:modified xsi:type="dcterms:W3CDTF">2019-10-28T12:59:07Z</dcterms:modified>
  <cp:category/>
  <cp:version/>
  <cp:contentType/>
  <cp:contentStatus/>
</cp:coreProperties>
</file>